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Движение ден. средств за 3к 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J28" i="1"/>
  <c r="J24"/>
  <c r="G15"/>
  <c r="G14"/>
  <c r="G13"/>
  <c r="G12"/>
  <c r="G17" s="1"/>
  <c r="G9"/>
  <c r="G8"/>
  <c r="G7"/>
  <c r="G10" s="1"/>
  <c r="G5"/>
  <c r="G19" l="1"/>
</calcChain>
</file>

<file path=xl/sharedStrings.xml><?xml version="1.0" encoding="utf-8"?>
<sst xmlns="http://schemas.openxmlformats.org/spreadsheetml/2006/main" count="33" uniqueCount="33">
  <si>
    <t>ТСЖ "СВЕТЛОЕ"</t>
  </si>
  <si>
    <t>ОТЧЕТ О ДВИЖЕНИИ ДЕНЕЖНЫХ СРЕДСТВ</t>
  </si>
  <si>
    <t>ЗА ПЕРИОД С 01.01.2018 ГОД ПО 31.08.2018</t>
  </si>
  <si>
    <t>Остаток денежных средств на на 01.01.2018</t>
  </si>
  <si>
    <t>ПРИХОД за период с 01.01.2018 по 31.08.2018 год</t>
  </si>
  <si>
    <t>Поступление за коммунальные услуги и содержание жилфонда</t>
  </si>
  <si>
    <t>Поступление от коммерческой деятельности ТСЖ</t>
  </si>
  <si>
    <t>Прочие поступления (пени, суд.издержки)</t>
  </si>
  <si>
    <t xml:space="preserve">ИТОГО ПРИХОД с 01.01.2018 по 31.08.2018 год </t>
  </si>
  <si>
    <t>РАСХОД за период с 01.01.2018 по 31.08.2018 год</t>
  </si>
  <si>
    <t>Оплата ресурсоснабжающим организациям (тепло, э/энергия, вода)</t>
  </si>
  <si>
    <t>Оплата за ТО ОПС, вывоз ТБО и обслуживание лифтов</t>
  </si>
  <si>
    <t xml:space="preserve">Оплата по статье "Содержание жилфонда" </t>
  </si>
  <si>
    <t>Оплата коммерческих расходов</t>
  </si>
  <si>
    <t>Возмещение ущерба собственникам</t>
  </si>
  <si>
    <t>ИТОГО РАСХОДОВ С 01.01.2018 ПО 31.08.2018</t>
  </si>
  <si>
    <t>Остаток денежных средств на 01.09.2018</t>
  </si>
  <si>
    <t>СПРАВОЧНО:</t>
  </si>
  <si>
    <t>Задолженность собственников по оплате ком.услуг перед ТСЖ "СВЕТЛОЕ" на 01.09.2018 год (БЕЗ УЧЕТА ПЕНИ)</t>
  </si>
  <si>
    <t xml:space="preserve">Задолженность перед ТСЖ "СВЕТЛОЕ" по коммерческой деятельности на 01.09.2018 год </t>
  </si>
  <si>
    <t>ИТОГО задолженность в пользу ТСЖ по собственникам и арендаторам МОП на 01.09.2018 год</t>
  </si>
  <si>
    <t>3152065</t>
  </si>
  <si>
    <t>Задолженность ТСЖ перед ресурсниками (ГТС, ГВК, Энергосбытовая) на 01.09.2018</t>
  </si>
  <si>
    <t>464479</t>
  </si>
  <si>
    <t>Задолженность за лифты, ТБО, ОПС на 01.09.2018</t>
  </si>
  <si>
    <t>173236</t>
  </si>
  <si>
    <t>Задолженность по статье содержание жилфонда (зпл, налоги, РКЦ и т.д.)</t>
  </si>
  <si>
    <t>418938</t>
  </si>
  <si>
    <t>ИТОГО кредиторская задолженность ТСЖ на 01.09.2018 год</t>
  </si>
  <si>
    <t>1056653</t>
  </si>
  <si>
    <t>Председатель правления</t>
  </si>
  <si>
    <t>Шварцкопф В.М.</t>
  </si>
  <si>
    <t>Исполнитель  Коржина В.Ф.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</si>
</sst>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vertical="center" wrapText="1"/>
    </xf>
    <xf numFmtId="4" fontId="2" fillId="2" borderId="12" xfId="0" applyNumberFormat="1" applyFont="1" applyFill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2" xfId="0" applyNumberFormat="1" applyBorder="1" applyAlignment="1">
      <alignment vertical="center" wrapText="1"/>
    </xf>
    <xf numFmtId="4" fontId="0" fillId="0" borderId="26" xfId="0" applyNumberForma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2" fillId="2" borderId="18" xfId="0" applyNumberFormat="1" applyFont="1" applyFill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2" borderId="30" xfId="0" applyNumberFormat="1" applyFont="1" applyFill="1" applyBorder="1" applyAlignment="1">
      <alignment vertical="center" wrapText="1"/>
    </xf>
    <xf numFmtId="4" fontId="0" fillId="0" borderId="0" xfId="0" applyNumberFormat="1"/>
    <xf numFmtId="4" fontId="2" fillId="2" borderId="32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4" fontId="2" fillId="0" borderId="22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49" fontId="0" fillId="0" borderId="0" xfId="0" applyNumberFormat="1"/>
    <xf numFmtId="49" fontId="7" fillId="0" borderId="35" xfId="0" applyNumberFormat="1" applyFont="1" applyBorder="1" applyAlignment="1">
      <alignment horizontal="left" wrapText="1"/>
    </xf>
    <xf numFmtId="49" fontId="7" fillId="0" borderId="36" xfId="0" applyNumberFormat="1" applyFont="1" applyBorder="1" applyAlignment="1">
      <alignment horizontal="left" wrapText="1"/>
    </xf>
    <xf numFmtId="49" fontId="5" fillId="0" borderId="33" xfId="0" applyNumberFormat="1" applyFont="1" applyBorder="1" applyAlignment="1">
      <alignment horizontal="left" wrapText="1"/>
    </xf>
    <xf numFmtId="49" fontId="5" fillId="0" borderId="34" xfId="0" applyNumberFormat="1" applyFont="1" applyBorder="1" applyAlignment="1">
      <alignment horizontal="left" wrapText="1"/>
    </xf>
    <xf numFmtId="49" fontId="7" fillId="0" borderId="33" xfId="0" applyNumberFormat="1" applyFont="1" applyBorder="1" applyAlignment="1">
      <alignment horizontal="left" wrapText="1"/>
    </xf>
    <xf numFmtId="49" fontId="7" fillId="0" borderId="34" xfId="0" applyNumberFormat="1" applyFont="1" applyBorder="1" applyAlignment="1">
      <alignment horizontal="left" wrapText="1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3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78;&#1080;&#1085;&#1072;%20%20&#1042;.&#1060;/&#1044;&#1051;&#1071;%20&#1057;&#1040;&#1049;&#1058;&#1040;%20&#1041;&#1059;&#1061;.&#1054;&#1090;&#1095;&#1077;&#1090;%20&#1079;&#1072;%20%20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 ден. средств за 2017"/>
      <sheetName val="Отчет по осн  деят-сти  2017"/>
      <sheetName val="Отчет по коммерческой деят2017"/>
      <sheetName val="Отчет по коммерческой деят4кв"/>
      <sheetName val="Отчет по коммерческой деят-3кв"/>
      <sheetName val="Отчет по коммерческой деят- 2кв"/>
      <sheetName val="Отчет по коммерческой деят1кв"/>
      <sheetName val="Отчет по основной деят-сти 4кв"/>
      <sheetName val="Отчет по основной деят-сти 3 кв"/>
      <sheetName val="Отчет по основной деят-сти 2 кв"/>
      <sheetName val="Отчет по основной деят-сти 1кв"/>
      <sheetName val="Движение ден. средств за 4к "/>
      <sheetName val="Движение ден. средств за 3к "/>
      <sheetName val="Движение ден. средств за 2кв"/>
      <sheetName val="Движение ден. средств за 1 кв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G7">
            <v>6884055.4100000001</v>
          </cell>
        </row>
        <row r="8">
          <cell r="G8">
            <v>814430.12</v>
          </cell>
        </row>
        <row r="9">
          <cell r="G9">
            <v>0</v>
          </cell>
        </row>
        <row r="12">
          <cell r="G12">
            <v>3793311.34</v>
          </cell>
        </row>
        <row r="13">
          <cell r="G13">
            <v>553606.80000000005</v>
          </cell>
        </row>
        <row r="14">
          <cell r="G14">
            <v>2082006.64</v>
          </cell>
        </row>
        <row r="15">
          <cell r="G15">
            <v>940300</v>
          </cell>
        </row>
      </sheetData>
      <sheetData sheetId="14">
        <row r="5">
          <cell r="G5">
            <v>435631.16000000015</v>
          </cell>
        </row>
        <row r="7">
          <cell r="G7">
            <v>6146546</v>
          </cell>
        </row>
        <row r="8">
          <cell r="G8">
            <v>188597</v>
          </cell>
        </row>
        <row r="9">
          <cell r="G9">
            <v>11431</v>
          </cell>
        </row>
        <row r="12">
          <cell r="G12">
            <v>4909614</v>
          </cell>
        </row>
        <row r="13">
          <cell r="G13">
            <v>358607</v>
          </cell>
        </row>
        <row r="14">
          <cell r="G14">
            <v>1277344</v>
          </cell>
        </row>
        <row r="15">
          <cell r="G15">
            <v>53048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H6" sqref="H6"/>
    </sheetView>
  </sheetViews>
  <sheetFormatPr defaultRowHeight="14.4"/>
  <cols>
    <col min="6" max="6" width="10.109375" customWidth="1"/>
    <col min="7" max="7" width="15.109375" customWidth="1"/>
    <col min="8" max="8" width="11.44140625" bestFit="1" customWidth="1"/>
    <col min="10" max="10" width="11.44140625" bestFit="1" customWidth="1"/>
  </cols>
  <sheetData>
    <row r="1" spans="1:7" ht="20.399999999999999" thickBot="1">
      <c r="A1" s="60" t="s">
        <v>0</v>
      </c>
      <c r="B1" s="60"/>
      <c r="C1" s="60"/>
      <c r="D1" s="60"/>
      <c r="E1" s="60"/>
      <c r="F1" s="60"/>
      <c r="G1" s="60"/>
    </row>
    <row r="2" spans="1:7" ht="15.6">
      <c r="A2" s="61" t="s">
        <v>1</v>
      </c>
      <c r="B2" s="62"/>
      <c r="C2" s="62"/>
      <c r="D2" s="62"/>
      <c r="E2" s="62"/>
      <c r="F2" s="62"/>
      <c r="G2" s="63"/>
    </row>
    <row r="3" spans="1:7" ht="15.6">
      <c r="A3" s="45" t="s">
        <v>2</v>
      </c>
      <c r="B3" s="46"/>
      <c r="C3" s="46"/>
      <c r="D3" s="46"/>
      <c r="E3" s="46"/>
      <c r="F3" s="46"/>
      <c r="G3" s="64"/>
    </row>
    <row r="4" spans="1:7" ht="15" thickBot="1">
      <c r="A4" s="1"/>
      <c r="B4" s="2"/>
      <c r="C4" s="2"/>
      <c r="D4" s="2"/>
      <c r="E4" s="2"/>
      <c r="F4" s="2"/>
      <c r="G4" s="3"/>
    </row>
    <row r="5" spans="1:7" ht="16.2" customHeight="1" thickBot="1">
      <c r="A5" s="65" t="s">
        <v>3</v>
      </c>
      <c r="B5" s="66"/>
      <c r="C5" s="66"/>
      <c r="D5" s="66"/>
      <c r="E5" s="66"/>
      <c r="F5" s="67"/>
      <c r="G5" s="4">
        <f>'[1]Движение ден. средств за 1 кв '!G5:I5</f>
        <v>435631.16000000015</v>
      </c>
    </row>
    <row r="6" spans="1:7" ht="16.2" thickBot="1">
      <c r="A6" s="57" t="s">
        <v>4</v>
      </c>
      <c r="B6" s="58"/>
      <c r="C6" s="58"/>
      <c r="D6" s="58"/>
      <c r="E6" s="58"/>
      <c r="F6" s="58"/>
      <c r="G6" s="59"/>
    </row>
    <row r="7" spans="1:7" ht="35.25" customHeight="1">
      <c r="A7" s="35" t="s">
        <v>5</v>
      </c>
      <c r="B7" s="36"/>
      <c r="C7" s="36"/>
      <c r="D7" s="36"/>
      <c r="E7" s="36"/>
      <c r="F7" s="36"/>
      <c r="G7" s="5">
        <f>'[1]Движение ден. средств за 1 кв '!G7:I7+'[1]Движение ден. средств за 2кв'!G7:I7+3357961</f>
        <v>16388562.41</v>
      </c>
    </row>
    <row r="8" spans="1:7" ht="15" customHeight="1">
      <c r="A8" s="37" t="s">
        <v>6</v>
      </c>
      <c r="B8" s="38"/>
      <c r="C8" s="38"/>
      <c r="D8" s="38"/>
      <c r="E8" s="38"/>
      <c r="F8" s="39"/>
      <c r="G8" s="6">
        <f>'[1]Движение ден. средств за 1 кв '!G8:I8+'[1]Движение ден. средств за 2кв'!G8:I8+298283</f>
        <v>1301310.1200000001</v>
      </c>
    </row>
    <row r="9" spans="1:7" ht="16.2" thickBot="1">
      <c r="A9" s="51" t="s">
        <v>7</v>
      </c>
      <c r="B9" s="52"/>
      <c r="C9" s="52"/>
      <c r="D9" s="52"/>
      <c r="E9" s="52"/>
      <c r="F9" s="53"/>
      <c r="G9" s="7">
        <f>'[1]Движение ден. средств за 1 кв '!G9:I9+'[1]Движение ден. средств за 2кв'!G9:I9</f>
        <v>11431</v>
      </c>
    </row>
    <row r="10" spans="1:7" ht="16.2" thickBot="1">
      <c r="A10" s="54" t="s">
        <v>8</v>
      </c>
      <c r="B10" s="55"/>
      <c r="C10" s="55"/>
      <c r="D10" s="55"/>
      <c r="E10" s="55"/>
      <c r="F10" s="56"/>
      <c r="G10" s="8">
        <f>G7+G8+G9</f>
        <v>17701303.530000001</v>
      </c>
    </row>
    <row r="11" spans="1:7" ht="16.2" thickBot="1">
      <c r="A11" s="57" t="s">
        <v>9</v>
      </c>
      <c r="B11" s="58"/>
      <c r="C11" s="58"/>
      <c r="D11" s="58"/>
      <c r="E11" s="58"/>
      <c r="F11" s="58"/>
      <c r="G11" s="59"/>
    </row>
    <row r="12" spans="1:7" ht="30.75" customHeight="1">
      <c r="A12" s="35" t="s">
        <v>10</v>
      </c>
      <c r="B12" s="36"/>
      <c r="C12" s="36"/>
      <c r="D12" s="36"/>
      <c r="E12" s="36"/>
      <c r="F12" s="36"/>
      <c r="G12" s="9">
        <f>'[1]Движение ден. средств за 1 кв '!G12:I12+'[1]Движение ден. средств за 2кв'!G12:I12+1465124</f>
        <v>10168049.34</v>
      </c>
    </row>
    <row r="13" spans="1:7" ht="19.5" customHeight="1">
      <c r="A13" s="35" t="s">
        <v>11</v>
      </c>
      <c r="B13" s="36"/>
      <c r="C13" s="36"/>
      <c r="D13" s="36"/>
      <c r="E13" s="36"/>
      <c r="F13" s="36"/>
      <c r="G13" s="10">
        <f>'[1]Движение ден. средств за 1 кв '!G13:I13+'[1]Движение ден. средств за 2кв'!G13:I13+369071</f>
        <v>1281284.8</v>
      </c>
    </row>
    <row r="14" spans="1:7" ht="21.75" customHeight="1">
      <c r="A14" s="35" t="s">
        <v>12</v>
      </c>
      <c r="B14" s="36"/>
      <c r="C14" s="36"/>
      <c r="D14" s="36"/>
      <c r="E14" s="36"/>
      <c r="F14" s="36"/>
      <c r="G14" s="10">
        <f>'[1]Движение ден. средств за 1 кв '!G14:I14+'[1]Движение ден. средств за 2кв'!G14:I14+1175000</f>
        <v>4534350.6399999997</v>
      </c>
    </row>
    <row r="15" spans="1:7" ht="23.25" customHeight="1">
      <c r="A15" s="37" t="s">
        <v>13</v>
      </c>
      <c r="B15" s="38"/>
      <c r="C15" s="38"/>
      <c r="D15" s="38"/>
      <c r="E15" s="38"/>
      <c r="F15" s="39"/>
      <c r="G15" s="10">
        <f>'[1]Движение ден. средств за 1 кв '!G15:I15+'[1]Движение ден. средств за 2кв'!G15:I15+375021</f>
        <v>1368369</v>
      </c>
    </row>
    <row r="16" spans="1:7" ht="23.25" customHeight="1">
      <c r="A16" s="37" t="s">
        <v>14</v>
      </c>
      <c r="B16" s="38"/>
      <c r="C16" s="38"/>
      <c r="D16" s="38"/>
      <c r="E16" s="38"/>
      <c r="F16" s="39"/>
      <c r="G16" s="11">
        <v>224590</v>
      </c>
    </row>
    <row r="17" spans="1:10" ht="16.2" thickBot="1">
      <c r="A17" s="40" t="s">
        <v>15</v>
      </c>
      <c r="B17" s="41"/>
      <c r="C17" s="41"/>
      <c r="D17" s="41"/>
      <c r="E17" s="41"/>
      <c r="F17" s="41"/>
      <c r="G17" s="12">
        <f>G12+G13+G14+G15+G16</f>
        <v>17576643.780000001</v>
      </c>
    </row>
    <row r="18" spans="1:10">
      <c r="A18" s="42" t="s">
        <v>16</v>
      </c>
      <c r="B18" s="43"/>
      <c r="C18" s="43"/>
      <c r="D18" s="43"/>
      <c r="E18" s="43"/>
      <c r="F18" s="44"/>
      <c r="G18" s="13"/>
      <c r="J18" s="14"/>
    </row>
    <row r="19" spans="1:10">
      <c r="A19" s="45"/>
      <c r="B19" s="46"/>
      <c r="C19" s="46"/>
      <c r="D19" s="46"/>
      <c r="E19" s="46"/>
      <c r="F19" s="47"/>
      <c r="G19" s="15">
        <f>G5+G10-G17</f>
        <v>560290.91000000015</v>
      </c>
    </row>
    <row r="20" spans="1:10">
      <c r="A20" s="16"/>
      <c r="B20" s="17"/>
      <c r="C20" s="17"/>
      <c r="D20" s="17"/>
      <c r="E20" s="17"/>
      <c r="F20" s="17"/>
      <c r="G20" s="18"/>
    </row>
    <row r="21" spans="1:10" ht="15.6">
      <c r="A21" s="48" t="s">
        <v>17</v>
      </c>
      <c r="B21" s="49"/>
      <c r="C21" s="49"/>
      <c r="D21" s="49"/>
      <c r="E21" s="49"/>
      <c r="F21" s="50"/>
      <c r="G21" s="19"/>
    </row>
    <row r="22" spans="1:10" ht="49.5" customHeight="1">
      <c r="A22" s="27" t="s">
        <v>18</v>
      </c>
      <c r="B22" s="28"/>
      <c r="C22" s="28"/>
      <c r="D22" s="28"/>
      <c r="E22" s="28"/>
      <c r="F22" s="28"/>
      <c r="G22" s="20">
        <v>2917102</v>
      </c>
    </row>
    <row r="23" spans="1:10" ht="33" customHeight="1">
      <c r="A23" s="27" t="s">
        <v>19</v>
      </c>
      <c r="B23" s="28"/>
      <c r="C23" s="28"/>
      <c r="D23" s="28"/>
      <c r="E23" s="28"/>
      <c r="F23" s="28"/>
      <c r="G23" s="20">
        <v>234963</v>
      </c>
    </row>
    <row r="24" spans="1:10" ht="60.75" customHeight="1">
      <c r="A24" s="29" t="s">
        <v>20</v>
      </c>
      <c r="B24" s="30"/>
      <c r="C24" s="30"/>
      <c r="D24" s="30"/>
      <c r="E24" s="30"/>
      <c r="F24" s="30"/>
      <c r="G24" s="21" t="s">
        <v>21</v>
      </c>
      <c r="H24" s="14"/>
      <c r="J24" s="14">
        <f>G22+G23</f>
        <v>3152065</v>
      </c>
    </row>
    <row r="25" spans="1:10" ht="30" customHeight="1">
      <c r="A25" s="27" t="s">
        <v>22</v>
      </c>
      <c r="B25" s="28"/>
      <c r="C25" s="28"/>
      <c r="D25" s="28"/>
      <c r="E25" s="28"/>
      <c r="F25" s="28"/>
      <c r="G25" s="22" t="s">
        <v>23</v>
      </c>
    </row>
    <row r="26" spans="1:10" ht="24" customHeight="1">
      <c r="A26" s="31" t="s">
        <v>24</v>
      </c>
      <c r="B26" s="32"/>
      <c r="C26" s="32"/>
      <c r="D26" s="32"/>
      <c r="E26" s="32"/>
      <c r="F26" s="32"/>
      <c r="G26" s="22" t="s">
        <v>25</v>
      </c>
    </row>
    <row r="27" spans="1:10" ht="32.25" customHeight="1">
      <c r="A27" s="33" t="s">
        <v>26</v>
      </c>
      <c r="B27" s="34"/>
      <c r="C27" s="34"/>
      <c r="D27" s="34"/>
      <c r="E27" s="34"/>
      <c r="F27" s="34"/>
      <c r="G27" s="22" t="s">
        <v>27</v>
      </c>
    </row>
    <row r="28" spans="1:10" ht="39.75" customHeight="1" thickBot="1">
      <c r="A28" s="25" t="s">
        <v>28</v>
      </c>
      <c r="B28" s="26"/>
      <c r="C28" s="26"/>
      <c r="D28" s="26"/>
      <c r="E28" s="26"/>
      <c r="F28" s="26"/>
      <c r="G28" s="23" t="s">
        <v>29</v>
      </c>
      <c r="H28" s="24"/>
      <c r="J28" s="24">
        <f>G25+G26+G27</f>
        <v>1056653</v>
      </c>
    </row>
    <row r="30" spans="1:10">
      <c r="A30" t="s">
        <v>30</v>
      </c>
      <c r="D30" t="s">
        <v>31</v>
      </c>
    </row>
    <row r="32" spans="1:10">
      <c r="A32" t="s">
        <v>32</v>
      </c>
    </row>
  </sheetData>
  <mergeCells count="25">
    <mergeCell ref="A7:F7"/>
    <mergeCell ref="A1:G1"/>
    <mergeCell ref="A2:G2"/>
    <mergeCell ref="A3:G3"/>
    <mergeCell ref="A5:F5"/>
    <mergeCell ref="A6:G6"/>
    <mergeCell ref="A21:F21"/>
    <mergeCell ref="A8:F8"/>
    <mergeCell ref="A9:F9"/>
    <mergeCell ref="A10:F10"/>
    <mergeCell ref="A11:G11"/>
    <mergeCell ref="A12:F12"/>
    <mergeCell ref="A13:F13"/>
    <mergeCell ref="A14:F14"/>
    <mergeCell ref="A15:F15"/>
    <mergeCell ref="A16:F16"/>
    <mergeCell ref="A17:F17"/>
    <mergeCell ref="A18:F19"/>
    <mergeCell ref="A28:F28"/>
    <mergeCell ref="A22:F22"/>
    <mergeCell ref="A23:F23"/>
    <mergeCell ref="A24:F24"/>
    <mergeCell ref="A25:F25"/>
    <mergeCell ref="A26:F26"/>
    <mergeCell ref="A27:F27"/>
  </mergeCells>
  <printOptions horizontalCentere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3к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cp:lastPrinted>2018-10-02T13:08:43Z</cp:lastPrinted>
  <dcterms:created xsi:type="dcterms:W3CDTF">2018-10-02T13:03:08Z</dcterms:created>
  <dcterms:modified xsi:type="dcterms:W3CDTF">2018-10-02T13:08:47Z</dcterms:modified>
</cp:coreProperties>
</file>