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312" windowWidth="22692" windowHeight="9276"/>
  </bookViews>
  <sheets>
    <sheet name="Движение ден. средств за 6мес.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7" i="1"/>
  <c r="G23"/>
  <c r="I17"/>
  <c r="G17"/>
  <c r="G14"/>
  <c r="G13"/>
  <c r="I11"/>
  <c r="G11"/>
  <c r="G10"/>
  <c r="I7"/>
  <c r="I5"/>
  <c r="I18" s="1"/>
  <c r="G5"/>
  <c r="G18" s="1"/>
</calcChain>
</file>

<file path=xl/sharedStrings.xml><?xml version="1.0" encoding="utf-8"?>
<sst xmlns="http://schemas.openxmlformats.org/spreadsheetml/2006/main" count="31" uniqueCount="31">
  <si>
    <t>ТСЖ "СВЕТЛОЕ"</t>
  </si>
  <si>
    <t>ОТЧЕТ О ДВИЖЕНИИ ДЕНЕЖНЫХ СРЕДСТВ</t>
  </si>
  <si>
    <t>ЗА ПЕРИОД с 01.01.2021 по 30.06.2021 года</t>
  </si>
  <si>
    <t>Взносы на капрем</t>
  </si>
  <si>
    <t>Остаток денежных средств на на 01.01.2021</t>
  </si>
  <si>
    <t>ПРИХОД за период с 01.01.2020 по 30.06.2020 год</t>
  </si>
  <si>
    <t>Поступление за коммунальные услуги и содержание жилфонда</t>
  </si>
  <si>
    <t>Поступление от коммерческой деятельности ТСЖ</t>
  </si>
  <si>
    <t>% от размещения НСО</t>
  </si>
  <si>
    <t>Субсидия на возмещение расходов дезинфекции</t>
  </si>
  <si>
    <t>Прочие поступления (пени, суд.издержки, погашение задолженности Козлов)</t>
  </si>
  <si>
    <t>пени</t>
  </si>
  <si>
    <t>ИТОГО ПРИХОД с 01.01.2021 по 30.06.2021 год</t>
  </si>
  <si>
    <t>РАСХОД за период с 01.01.2021 по 30.06.2021 год</t>
  </si>
  <si>
    <t>Оплата ресурсоснабжающим организациям (тепло, э/энергия, вода)</t>
  </si>
  <si>
    <t>Оплата за ТО ОПС,  обслуживание лифтов</t>
  </si>
  <si>
    <t xml:space="preserve">Оплата по статье "Содержание жилфонда" </t>
  </si>
  <si>
    <t>Оплата коммерческих расходов</t>
  </si>
  <si>
    <t>ИТОГО РАСХОДОВ с 01.01.2021 по 30.06.2021 год</t>
  </si>
  <si>
    <t>Остаток денежных средств на 01.07.2021</t>
  </si>
  <si>
    <t>СПРАВОЧНО:</t>
  </si>
  <si>
    <t>Задолженность собственников по оплате ком.услуг перед ТСЖ "СВЕТЛОЕ" на 01.07.2021 год (БЕЗ УЧЕТА ПЕНИ)</t>
  </si>
  <si>
    <t xml:space="preserve">Задолженность перед ТСЖ "СВЕТЛОЕ" по коммерческой деятельности на 01.07.2021 год </t>
  </si>
  <si>
    <t>ИТОГО задолженность в пользу ТСЖ по собственникам и арендаторам МОП на 01.07.2021 год</t>
  </si>
  <si>
    <t>Задолженность ТСЖ перед ресурсниками (ГТС, ГВК, Восток) на 01.07.2021</t>
  </si>
  <si>
    <t>Задолженность за лифты,  ОПС на 01.07.2021</t>
  </si>
  <si>
    <t>Задолженность по статье содержание жилфонда (зпл, налоги, РКЦ и т.д.)</t>
  </si>
  <si>
    <t>ИТОГО кредиторская задолженность ТСЖ на 01.07.2021 год</t>
  </si>
  <si>
    <t>Председатель правления</t>
  </si>
  <si>
    <t>Шварцкопф В.М.</t>
  </si>
  <si>
    <t>Исполнитель  Коржина В.Ф.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</si>
</sst>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6" xfId="0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6" xfId="0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2" fillId="2" borderId="10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0" borderId="6" xfId="0" applyNumberFormat="1" applyFont="1" applyBorder="1"/>
    <xf numFmtId="0" fontId="0" fillId="0" borderId="0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0" fillId="0" borderId="6" xfId="0" applyNumberFormat="1" applyBorder="1"/>
    <xf numFmtId="4" fontId="6" fillId="0" borderId="0" xfId="0" applyNumberFormat="1" applyFont="1" applyBorder="1"/>
    <xf numFmtId="0" fontId="7" fillId="0" borderId="12" xfId="0" applyFont="1" applyBorder="1" applyAlignment="1">
      <alignment horizontal="left" wrapText="1"/>
    </xf>
    <xf numFmtId="3" fontId="0" fillId="0" borderId="13" xfId="0" applyNumberFormat="1" applyBorder="1" applyAlignment="1">
      <alignment vertical="center" wrapText="1"/>
    </xf>
    <xf numFmtId="3" fontId="0" fillId="0" borderId="14" xfId="0" applyNumberFormat="1" applyBorder="1" applyAlignment="1">
      <alignment vertical="center" wrapText="1"/>
    </xf>
    <xf numFmtId="3" fontId="0" fillId="0" borderId="0" xfId="0" applyNumberFormat="1" applyBorder="1"/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3" fontId="0" fillId="0" borderId="15" xfId="0" applyNumberFormat="1" applyBorder="1" applyAlignment="1">
      <alignment vertical="center" wrapText="1"/>
    </xf>
    <xf numFmtId="3" fontId="0" fillId="0" borderId="16" xfId="0" applyNumberFormat="1" applyBorder="1" applyAlignment="1">
      <alignment vertic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3" fontId="0" fillId="0" borderId="2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3" fontId="0" fillId="0" borderId="18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3" fontId="2" fillId="0" borderId="10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0" xfId="0" applyNumberFormat="1" applyFont="1" applyBorder="1"/>
    <xf numFmtId="3" fontId="2" fillId="2" borderId="13" xfId="0" applyNumberFormat="1" applyFont="1" applyFill="1" applyBorder="1" applyAlignment="1">
      <alignment vertical="center" wrapText="1"/>
    </xf>
    <xf numFmtId="3" fontId="2" fillId="2" borderId="14" xfId="0" applyNumberFormat="1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vertical="center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3" fontId="2" fillId="0" borderId="2" xfId="0" applyNumberFormat="1" applyFont="1" applyBorder="1" applyAlignment="1">
      <alignment vertical="center" wrapText="1"/>
    </xf>
    <xf numFmtId="3" fontId="2" fillId="0" borderId="19" xfId="0" applyNumberFormat="1" applyFont="1" applyBorder="1" applyAlignment="1">
      <alignment vertical="center" wrapText="1"/>
    </xf>
    <xf numFmtId="0" fontId="4" fillId="0" borderId="22" xfId="0" applyFont="1" applyBorder="1" applyAlignment="1"/>
    <xf numFmtId="0" fontId="4" fillId="0" borderId="23" xfId="0" applyFont="1" applyBorder="1" applyAlignment="1"/>
    <xf numFmtId="3" fontId="2" fillId="2" borderId="6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left" wrapText="1"/>
    </xf>
    <xf numFmtId="3" fontId="1" fillId="0" borderId="6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wrapText="1"/>
    </xf>
    <xf numFmtId="49" fontId="8" fillId="0" borderId="15" xfId="0" applyNumberFormat="1" applyFont="1" applyBorder="1" applyAlignment="1">
      <alignment horizontal="left" wrapText="1"/>
    </xf>
    <xf numFmtId="3" fontId="2" fillId="0" borderId="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 wrapText="1"/>
    </xf>
    <xf numFmtId="4" fontId="0" fillId="0" borderId="0" xfId="0" applyNumberFormat="1"/>
    <xf numFmtId="3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8;&#1078;&#1080;&#1085;&#1072;/&#1044;&#1044;&#10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вижение ден. средств за 12м"/>
      <sheetName val="Движение ден. средств за 9м"/>
      <sheetName val="Движение ден. средств за 6мес."/>
      <sheetName val="Движение ден. средств за 1кв "/>
    </sheetNames>
    <sheetDataSet>
      <sheetData sheetId="0"/>
      <sheetData sheetId="1"/>
      <sheetData sheetId="2"/>
      <sheetData sheetId="3">
        <row r="5">
          <cell r="G5">
            <v>1345669.81</v>
          </cell>
          <cell r="I5">
            <v>19190745.91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16" workbookViewId="0">
      <selection activeCell="I8" sqref="I8"/>
    </sheetView>
  </sheetViews>
  <sheetFormatPr defaultRowHeight="14.4"/>
  <cols>
    <col min="6" max="6" width="4.33203125" customWidth="1"/>
    <col min="7" max="7" width="12.109375" customWidth="1"/>
    <col min="8" max="8" width="0.44140625" hidden="1" customWidth="1"/>
    <col min="9" max="9" width="16.88671875" customWidth="1"/>
    <col min="10" max="10" width="20" customWidth="1"/>
    <col min="11" max="11" width="11.44140625" bestFit="1" customWidth="1"/>
  </cols>
  <sheetData>
    <row r="1" spans="1:10" ht="19.8">
      <c r="A1" s="1" t="s">
        <v>0</v>
      </c>
      <c r="B1" s="1"/>
      <c r="C1" s="1"/>
      <c r="D1" s="1"/>
      <c r="E1" s="1"/>
      <c r="F1" s="1"/>
      <c r="G1" s="1"/>
      <c r="H1" s="1"/>
    </row>
    <row r="2" spans="1:10" ht="15.6">
      <c r="A2" s="2" t="s">
        <v>1</v>
      </c>
      <c r="B2" s="3"/>
      <c r="C2" s="3"/>
      <c r="D2" s="3"/>
      <c r="E2" s="3"/>
      <c r="F2" s="3"/>
      <c r="G2" s="3"/>
      <c r="H2" s="4"/>
    </row>
    <row r="3" spans="1:10" ht="15.6">
      <c r="A3" s="5" t="s">
        <v>2</v>
      </c>
      <c r="B3" s="6"/>
      <c r="C3" s="6"/>
      <c r="D3" s="6"/>
      <c r="E3" s="6"/>
      <c r="F3" s="6"/>
      <c r="G3" s="6"/>
      <c r="H3" s="6"/>
      <c r="I3" s="7" t="s">
        <v>3</v>
      </c>
    </row>
    <row r="4" spans="1:10" ht="15" thickBot="1">
      <c r="A4" s="8"/>
      <c r="B4" s="8"/>
      <c r="C4" s="8"/>
      <c r="D4" s="8"/>
      <c r="E4" s="8"/>
      <c r="F4" s="8"/>
      <c r="G4" s="9"/>
      <c r="H4" s="9"/>
      <c r="I4" s="10"/>
    </row>
    <row r="5" spans="1:10" ht="16.2" thickBot="1">
      <c r="A5" s="11" t="s">
        <v>4</v>
      </c>
      <c r="B5" s="12"/>
      <c r="C5" s="12"/>
      <c r="D5" s="12"/>
      <c r="E5" s="12"/>
      <c r="F5" s="13"/>
      <c r="G5" s="14">
        <f>'[1]Движение ден. средств за 1кв '!G5</f>
        <v>1345669.81</v>
      </c>
      <c r="H5" s="15"/>
      <c r="I5" s="16">
        <f>'[1]Движение ден. средств за 1кв '!I5</f>
        <v>19190745.91</v>
      </c>
      <c r="J5" s="17"/>
    </row>
    <row r="6" spans="1:10" ht="16.2" thickBot="1">
      <c r="A6" s="18" t="s">
        <v>5</v>
      </c>
      <c r="B6" s="19"/>
      <c r="C6" s="19"/>
      <c r="D6" s="19"/>
      <c r="E6" s="19"/>
      <c r="F6" s="19"/>
      <c r="G6" s="19"/>
      <c r="H6" s="19"/>
      <c r="I6" s="20"/>
      <c r="J6" s="21"/>
    </row>
    <row r="7" spans="1:10" ht="35.25" customHeight="1">
      <c r="A7" s="22" t="s">
        <v>6</v>
      </c>
      <c r="B7" s="22"/>
      <c r="C7" s="22"/>
      <c r="D7" s="22"/>
      <c r="E7" s="22"/>
      <c r="F7" s="22"/>
      <c r="G7" s="23">
        <v>14613430.32</v>
      </c>
      <c r="H7" s="24"/>
      <c r="I7" s="20">
        <f>47899.27+279516.63+1597777.13+63719.73-14258.67</f>
        <v>1974654.0899999999</v>
      </c>
      <c r="J7" s="25"/>
    </row>
    <row r="8" spans="1:10" ht="15" customHeight="1">
      <c r="A8" s="26" t="s">
        <v>7</v>
      </c>
      <c r="B8" s="27"/>
      <c r="C8" s="27"/>
      <c r="D8" s="27"/>
      <c r="E8" s="27"/>
      <c r="F8" s="28"/>
      <c r="G8" s="29">
        <v>607904</v>
      </c>
      <c r="H8" s="30"/>
      <c r="I8" s="20">
        <v>207600.75</v>
      </c>
      <c r="J8" s="25" t="s">
        <v>8</v>
      </c>
    </row>
    <row r="9" spans="1:10" ht="15" customHeight="1">
      <c r="A9" s="31" t="s">
        <v>9</v>
      </c>
      <c r="B9" s="32"/>
      <c r="C9" s="32"/>
      <c r="D9" s="32"/>
      <c r="E9" s="32"/>
      <c r="F9" s="33"/>
      <c r="G9" s="34">
        <v>22458.959999999999</v>
      </c>
      <c r="H9" s="35"/>
      <c r="I9" s="20"/>
      <c r="J9" s="25"/>
    </row>
    <row r="10" spans="1:10" ht="30" customHeight="1" thickBot="1">
      <c r="A10" s="36" t="s">
        <v>10</v>
      </c>
      <c r="B10" s="37"/>
      <c r="C10" s="37"/>
      <c r="D10" s="37"/>
      <c r="E10" s="37"/>
      <c r="F10" s="38"/>
      <c r="G10" s="39">
        <f>81987.12+23.1</f>
        <v>82010.22</v>
      </c>
      <c r="H10" s="40"/>
      <c r="I10" s="20">
        <v>14267.33</v>
      </c>
      <c r="J10" s="25" t="s">
        <v>11</v>
      </c>
    </row>
    <row r="11" spans="1:10" ht="16.2" thickBot="1">
      <c r="A11" s="41" t="s">
        <v>12</v>
      </c>
      <c r="B11" s="42"/>
      <c r="C11" s="42"/>
      <c r="D11" s="42"/>
      <c r="E11" s="42"/>
      <c r="F11" s="43"/>
      <c r="G11" s="44">
        <f>G7+G8+G10</f>
        <v>15303344.540000001</v>
      </c>
      <c r="H11" s="45"/>
      <c r="I11" s="16">
        <f>SUM(I7:I10)</f>
        <v>2196522.17</v>
      </c>
      <c r="J11" s="46"/>
    </row>
    <row r="12" spans="1:10" ht="16.2" thickBot="1">
      <c r="A12" s="18" t="s">
        <v>13</v>
      </c>
      <c r="B12" s="19"/>
      <c r="C12" s="19"/>
      <c r="D12" s="19"/>
      <c r="E12" s="19"/>
      <c r="F12" s="19"/>
      <c r="G12" s="19"/>
      <c r="H12" s="19"/>
      <c r="I12" s="20"/>
      <c r="J12" s="25"/>
    </row>
    <row r="13" spans="1:10" ht="30.75" customHeight="1">
      <c r="A13" s="22" t="s">
        <v>14</v>
      </c>
      <c r="B13" s="22"/>
      <c r="C13" s="22"/>
      <c r="D13" s="22"/>
      <c r="E13" s="22"/>
      <c r="F13" s="22"/>
      <c r="G13" s="47">
        <f>10176169.22</f>
        <v>10176169.220000001</v>
      </c>
      <c r="H13" s="48"/>
      <c r="I13" s="20"/>
      <c r="J13" s="25"/>
    </row>
    <row r="14" spans="1:10" ht="33.6" customHeight="1">
      <c r="A14" s="22" t="s">
        <v>15</v>
      </c>
      <c r="B14" s="22"/>
      <c r="C14" s="22"/>
      <c r="D14" s="22"/>
      <c r="E14" s="22"/>
      <c r="F14" s="22"/>
      <c r="G14" s="49">
        <f>491913.6+115320</f>
        <v>607233.6</v>
      </c>
      <c r="H14" s="50"/>
      <c r="I14" s="20"/>
      <c r="J14" s="25"/>
    </row>
    <row r="15" spans="1:10" ht="21.75" customHeight="1">
      <c r="A15" s="22" t="s">
        <v>16</v>
      </c>
      <c r="B15" s="22"/>
      <c r="C15" s="22"/>
      <c r="D15" s="22"/>
      <c r="E15" s="22"/>
      <c r="F15" s="22"/>
      <c r="G15" s="49">
        <v>4270691</v>
      </c>
      <c r="H15" s="50"/>
      <c r="I15" s="20"/>
      <c r="J15" s="25"/>
    </row>
    <row r="16" spans="1:10" ht="23.25" customHeight="1">
      <c r="A16" s="26" t="s">
        <v>17</v>
      </c>
      <c r="B16" s="27"/>
      <c r="C16" s="27"/>
      <c r="D16" s="27"/>
      <c r="E16" s="27"/>
      <c r="F16" s="28"/>
      <c r="G16" s="49">
        <v>678907</v>
      </c>
      <c r="H16" s="50"/>
      <c r="I16" s="20"/>
      <c r="J16" s="25"/>
    </row>
    <row r="17" spans="1:11" ht="16.2" thickBot="1">
      <c r="A17" s="51" t="s">
        <v>18</v>
      </c>
      <c r="B17" s="52"/>
      <c r="C17" s="52"/>
      <c r="D17" s="52"/>
      <c r="E17" s="52"/>
      <c r="F17" s="52"/>
      <c r="G17" s="53">
        <f>G13+G14+G15+G16</f>
        <v>15733000.82</v>
      </c>
      <c r="H17" s="54"/>
      <c r="I17" s="16">
        <f>I15</f>
        <v>0</v>
      </c>
      <c r="J17" s="46"/>
    </row>
    <row r="18" spans="1:11" ht="14.4" customHeight="1">
      <c r="A18" s="55" t="s">
        <v>19</v>
      </c>
      <c r="B18" s="56"/>
      <c r="C18" s="56"/>
      <c r="D18" s="56"/>
      <c r="E18" s="56"/>
      <c r="F18" s="56"/>
      <c r="G18" s="57">
        <f>G5+G11-G17</f>
        <v>916013.53000000119</v>
      </c>
      <c r="H18" s="58"/>
      <c r="I18" s="16">
        <f>I5+I11-I17</f>
        <v>21387268.079999998</v>
      </c>
      <c r="J18" s="17"/>
    </row>
    <row r="19" spans="1:11">
      <c r="G19" s="10"/>
    </row>
    <row r="20" spans="1:11" ht="15.6">
      <c r="A20" s="59" t="s">
        <v>20</v>
      </c>
      <c r="B20" s="60"/>
      <c r="C20" s="60"/>
      <c r="D20" s="60"/>
      <c r="E20" s="60"/>
      <c r="F20" s="60"/>
      <c r="G20" s="61"/>
      <c r="H20" s="62"/>
    </row>
    <row r="21" spans="1:11" ht="49.5" customHeight="1">
      <c r="A21" s="63" t="s">
        <v>21</v>
      </c>
      <c r="B21" s="63"/>
      <c r="C21" s="63"/>
      <c r="D21" s="63"/>
      <c r="E21" s="63"/>
      <c r="F21" s="64"/>
      <c r="G21" s="65">
        <v>3030052</v>
      </c>
      <c r="H21" s="66"/>
    </row>
    <row r="22" spans="1:11" ht="33" customHeight="1">
      <c r="A22" s="63" t="s">
        <v>22</v>
      </c>
      <c r="B22" s="63"/>
      <c r="C22" s="63"/>
      <c r="D22" s="63"/>
      <c r="E22" s="63"/>
      <c r="F22" s="64"/>
      <c r="G22" s="65">
        <v>187078.73</v>
      </c>
      <c r="H22" s="66"/>
    </row>
    <row r="23" spans="1:11" ht="60.75" customHeight="1">
      <c r="A23" s="67" t="s">
        <v>23</v>
      </c>
      <c r="B23" s="67"/>
      <c r="C23" s="67"/>
      <c r="D23" s="67"/>
      <c r="E23" s="67"/>
      <c r="F23" s="68"/>
      <c r="G23" s="69">
        <f>SUM(G21:G22)</f>
        <v>3217130.73</v>
      </c>
      <c r="H23" s="70"/>
      <c r="I23" s="71"/>
      <c r="K23" s="71"/>
    </row>
    <row r="24" spans="1:11" ht="30" customHeight="1">
      <c r="A24" s="63" t="s">
        <v>24</v>
      </c>
      <c r="B24" s="63"/>
      <c r="C24" s="63"/>
      <c r="D24" s="63"/>
      <c r="E24" s="63"/>
      <c r="F24" s="64"/>
      <c r="G24" s="72">
        <v>595846.61</v>
      </c>
      <c r="H24" s="73"/>
    </row>
    <row r="25" spans="1:11" ht="24" customHeight="1">
      <c r="A25" s="74" t="s">
        <v>25</v>
      </c>
      <c r="B25" s="74"/>
      <c r="C25" s="74"/>
      <c r="D25" s="74"/>
      <c r="E25" s="74"/>
      <c r="F25" s="75"/>
      <c r="G25" s="72">
        <v>101205.6</v>
      </c>
      <c r="H25" s="73"/>
    </row>
    <row r="26" spans="1:11" ht="32.25" customHeight="1">
      <c r="A26" s="76" t="s">
        <v>26</v>
      </c>
      <c r="B26" s="76"/>
      <c r="C26" s="76"/>
      <c r="D26" s="76"/>
      <c r="E26" s="76"/>
      <c r="F26" s="77"/>
      <c r="G26" s="72">
        <v>471368.98</v>
      </c>
      <c r="H26" s="73"/>
      <c r="J26" s="78"/>
    </row>
    <row r="27" spans="1:11" ht="39.75" customHeight="1">
      <c r="A27" s="67" t="s">
        <v>27</v>
      </c>
      <c r="B27" s="67"/>
      <c r="C27" s="67"/>
      <c r="D27" s="67"/>
      <c r="E27" s="67"/>
      <c r="F27" s="68"/>
      <c r="G27" s="69">
        <f>G26+G25+G24</f>
        <v>1168421.19</v>
      </c>
      <c r="H27" s="70"/>
      <c r="I27" s="78"/>
      <c r="K27" s="78"/>
    </row>
    <row r="29" spans="1:11">
      <c r="A29" t="s">
        <v>28</v>
      </c>
      <c r="D29" t="s">
        <v>29</v>
      </c>
    </row>
    <row r="31" spans="1:11">
      <c r="A31" t="s">
        <v>30</v>
      </c>
    </row>
  </sheetData>
  <mergeCells count="24">
    <mergeCell ref="A22:F22"/>
    <mergeCell ref="A23:F23"/>
    <mergeCell ref="A24:F24"/>
    <mergeCell ref="A25:F25"/>
    <mergeCell ref="A26:F26"/>
    <mergeCell ref="A27:F27"/>
    <mergeCell ref="A14:F14"/>
    <mergeCell ref="A15:F15"/>
    <mergeCell ref="A16:F16"/>
    <mergeCell ref="A17:F17"/>
    <mergeCell ref="A20:F20"/>
    <mergeCell ref="A21:F21"/>
    <mergeCell ref="A8:F8"/>
    <mergeCell ref="A9:F9"/>
    <mergeCell ref="A10:F10"/>
    <mergeCell ref="A11:F11"/>
    <mergeCell ref="A12:H12"/>
    <mergeCell ref="A13:F13"/>
    <mergeCell ref="A1:H1"/>
    <mergeCell ref="A2:H2"/>
    <mergeCell ref="A3:H3"/>
    <mergeCell ref="A5:F5"/>
    <mergeCell ref="A6:H6"/>
    <mergeCell ref="A7:F7"/>
  </mergeCells>
  <printOptions horizontalCentered="1"/>
  <pageMargins left="0.31496062992125984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Движение ден. средств за 6мес.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Glavbuh</cp:lastModifiedBy>
  <dcterms:created xsi:type="dcterms:W3CDTF">2021-07-22T10:46:54Z</dcterms:created>
  <dcterms:modified xsi:type="dcterms:W3CDTF">2021-07-22T10:47:33Z</dcterms:modified>
</cp:coreProperties>
</file>